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entru Guvern\Nota de fundamentare\"/>
    </mc:Choice>
  </mc:AlternateContent>
  <bookViews>
    <workbookView xWindow="0" yWindow="0" windowWidth="28800" windowHeight="11700"/>
  </bookViews>
  <sheets>
    <sheet name="Tabelul 14" sheetId="13" r:id="rId1"/>
  </sheets>
  <definedNames>
    <definedName name="_xlnm.Print_Titles" localSheetId="0">'Tabelul 14'!$5:$6</definedName>
    <definedName name="_xlnm.Print_Area" localSheetId="0">'Tabelul 14'!$A$1:$G$69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3" l="1"/>
  <c r="G9" i="13" l="1"/>
  <c r="G10" i="13" s="1"/>
  <c r="F9" i="13"/>
  <c r="F26" i="13"/>
  <c r="F44" i="13"/>
  <c r="F60" i="13" s="1"/>
  <c r="F63" i="13"/>
  <c r="F10" i="13"/>
  <c r="F69" i="13" l="1"/>
  <c r="G44" i="13"/>
  <c r="G59" i="13" l="1"/>
  <c r="G51" i="13"/>
  <c r="G60" i="13" l="1"/>
  <c r="G69" i="13" s="1"/>
  <c r="D10" i="13"/>
  <c r="D26" i="13"/>
  <c r="D44" i="13"/>
  <c r="D66" i="13"/>
  <c r="D60" i="13" l="1"/>
  <c r="D69" i="13" s="1"/>
  <c r="E44" i="13" l="1"/>
  <c r="E26" i="13" l="1"/>
  <c r="E60" i="13" s="1"/>
  <c r="E10" i="13" l="1"/>
  <c r="E69" i="13" s="1"/>
</calcChain>
</file>

<file path=xl/sharedStrings.xml><?xml version="1.0" encoding="utf-8"?>
<sst xmlns="http://schemas.openxmlformats.org/spreadsheetml/2006/main" count="144" uniqueCount="80">
  <si>
    <t>Nr</t>
  </si>
  <si>
    <t>Denumirea obiectului</t>
  </si>
  <si>
    <t>Beneficiar</t>
  </si>
  <si>
    <t>IS "ASD"</t>
  </si>
  <si>
    <t>Total general</t>
  </si>
  <si>
    <t>Întreținerea drumurilor publice naționale</t>
  </si>
  <si>
    <t xml:space="preserve">Total lucrări de întreținere </t>
  </si>
  <si>
    <t>Reparaţia nodului rutier în preajma or.Bălţi pe drumul M5 Frontiera cu România – Leuşeni – Chişinău – Dubăsari – frontiera cu Ucraina km 133,71</t>
  </si>
  <si>
    <t>Construcţia drumului R30 Anenii Noi – Căuşeni – Ştefan Vodă – frontiera cu Ucraina (drum de ocolire a s.Troiţa Nouă), km 0-6,4</t>
  </si>
  <si>
    <t>Asigurarea stabilităţii terasamentelor şi restabilirea îmbrăcămintei rutiere pe drumul G64 R6 – Băneşti – Teleneşti – Budăi – M5, km 13</t>
  </si>
  <si>
    <t>Lucrări de reabilitare a drumului G122 M3 – Sagaidacul  Nou – Satul Nou – Mihailovca – R26, km 5,14-18,8  (L580 Mihailovca – Sagaidac - Valea Perjei, km 0-12,94)</t>
  </si>
  <si>
    <t>Reparaţia podurilor pe drumul M1 Frontiera cu România – Leuşeni – Chişinău – Dubăsari – frontiera cu Ucraina, km 108,970</t>
  </si>
  <si>
    <t>Reparaţia îmbrăcămintei rutiere pe drumul G100 R33-Sofia-Cărpineni-Minjir-R34, km 0,0-3,0</t>
  </si>
  <si>
    <t xml:space="preserve">Cofinanțarea proiectelor de reabilitare a drumurilor </t>
  </si>
  <si>
    <t>Procurarea utilajului și echipamentului pentru dotarea laboratorului de încercări a Î.S. „Administrația de Stat a Drumurilor” și de măsurare a traficului pe drumurile naționale</t>
  </si>
  <si>
    <t>mii lei</t>
  </si>
  <si>
    <t>Lucrări de reabilitare a drumului R21 Orhei - Bravicea - Călăraşi, km 27,83-34,2</t>
  </si>
  <si>
    <t>Reparaţia podului pe drumul M5 Frontiera cu Ucraina – Criva – Bălţi – Chişinău – Tiraspol – frontiera cu Ucraina km 264</t>
  </si>
  <si>
    <t>Î.S. „ASD”</t>
  </si>
  <si>
    <t>la Nota informativă</t>
  </si>
  <si>
    <t>Cap. 1. Lucrări de întreținere</t>
  </si>
  <si>
    <t>Reparaţia îmbrăcămintei rutiere pe drumul R15 M5-Glodeni, km 0-33,47( km 17,79 - 18,26)</t>
  </si>
  <si>
    <t>-</t>
  </si>
  <si>
    <t>Lucrări de reabilitare a drumului G125 Cimișlia – Iargara - Sarata Nouă, km 7,7-24,5</t>
  </si>
  <si>
    <t>Construcţia podului şi a pasajului peste calea ferată pe drumul M1 Frontiera cu România – Leuşeni – Chişinău – Dubăsari – frontiera cu Ucraina, km 95,3-96,3, Etapa II</t>
  </si>
  <si>
    <t>_</t>
  </si>
  <si>
    <t>Reparația podului pe drumul R16 Bălți-Fălești-Sculeni-Ungheni, km 62,38</t>
  </si>
  <si>
    <t>Reparaţia îmbrăcămintei rutiere pe drumul R26 Bender – Căuşeni – Cimişlia, km 75,2-75,63</t>
  </si>
  <si>
    <t>Lucrări de reabilitare a drumului G125 Cimișlia – Iargara - Sarata Nouă, km 2,4-7,7</t>
  </si>
  <si>
    <t>Total  lucrări de reparație obiective în implementare</t>
  </si>
  <si>
    <t>Cap. 3. Lucrări de proiectare</t>
  </si>
  <si>
    <t xml:space="preserve"> Lucrări de proiectare a drumurilor publice naționale</t>
  </si>
  <si>
    <t>Lucrări de reabilitare a drumului R21 Orhei - Bravicea - Călăraşi, km 21,20 - 27,83</t>
  </si>
  <si>
    <t>Reparația podului poziționat pe drumul  M3 Chișinau-Cimișlia Vulcanești-Giurgiulești-frontiera cu Romania, km 41,96</t>
  </si>
  <si>
    <t>Reparația podurilor pe drumul R6 Chişinău – Orhei – Bălţi, km 132,08; 136,45</t>
  </si>
  <si>
    <t>Reparația podului pe drumul R12 R8–Dondușeni–Drochia–Pelinia–M5, km 59,96</t>
  </si>
  <si>
    <t>Reparația drumului R16.1 R16 – frontiera cu România, km 0,00-1,165</t>
  </si>
  <si>
    <t>Reparaţia drumului  G109 Delacău – Bulboaca – R2, km 7,99-9,13; 13,4-19,43</t>
  </si>
  <si>
    <t>Reparaţia drumului  G108 M5 – Florești – Anenii Noi (Etapa I), km 9,00 – 16,08</t>
  </si>
  <si>
    <t>Asigurarea stabilității terasamentelor pe drumul M5 Frontiera cu Ucraina – Criva – Bălți – Chișinău – Tiraspol – frontiera cu Ucraina, km 182,00-182,40</t>
  </si>
  <si>
    <t>Reparaţia drumului  G113 Bender – Copanca – Plop-Stiubei – Causeni, km 28,76 – 35,07</t>
  </si>
  <si>
    <t xml:space="preserve">Cap. 4. Cofinanțarea proiectelor de reabilitare a drumurilor </t>
  </si>
  <si>
    <t>Cap. 5. Procurarea utilajelor</t>
  </si>
  <si>
    <t>2023</t>
  </si>
  <si>
    <t>2025</t>
  </si>
  <si>
    <t>Construcția drumului de acces de la punctul de trecere a frontierei de stat Leova – Bumbăta, către drumul național G99, ocolind or. Leova (inclusiv platforme de parcaj și PTF)</t>
  </si>
  <si>
    <t>Amenajarea sensului giratoriu pe drumul R6 Chişinău – Orhei – Bălţi, km 32</t>
  </si>
  <si>
    <t>Lucrări de reparație a drumului R26 Bender – Căușeni – Cimișlia, km 23,281 – 46,308 (sectorul 2, km 31,200 – 39,000) și a podurilor amplasate la km 33,849 și km 34,256</t>
  </si>
  <si>
    <t>Lucrări de reparație a drumului R26 Bender – Căuşeni – Cimişlia, km 23,70-31,2 ( sectorul 1)</t>
  </si>
  <si>
    <t>Lucrări de reparație a drumului R26 Bender – Căușeni - Cimișlia, km 23,821 – km 46,308 (Sectorul 3: km 39,00- km 46,308) și a podurilor amplasate la km 39,052 și km 54,218</t>
  </si>
  <si>
    <t>Reconstrucția podului amplasat pe drumul G104.1 R3-Buțeni-Molești-G104, km 5,14</t>
  </si>
  <si>
    <t xml:space="preserve">Amenajarea rețelei exterioare de canalizare </t>
  </si>
  <si>
    <t>Sinteza proiectelor/măsurilor finanțate din Fondul rutier în anii 2023-2024 și propuneri pentru anul 2025</t>
  </si>
  <si>
    <t>Construcția drumului R30 Anenii Noi – Căuşeni – Ştefan Vodă – frontiera cu Ucraina sector km 0,00-3,2 (drum de ocolire a s. Grigorievca)</t>
  </si>
  <si>
    <t>Reparația drumului G33 R12 - Mîndîc - Zgurița - Mărculești - R13 sector km 28,3 - 40,27 și a 3 poduri</t>
  </si>
  <si>
    <t xml:space="preserve">Reparația drumului G104  Ialoveni - Costești - Molești - Razeni - M3, sector km 2,00 - 8,67 (sectorul de drum or. Ialoveni - s. Costești) inclusiv un pod </t>
  </si>
  <si>
    <t>Reparația drumului G108 M5 – Florești – Anenii Noi sector km 0,00-9,00 (Etapa II)</t>
  </si>
  <si>
    <t>Reparația drumului G109 Delacău – Bulboaca – R2, sector km 0,00-8,00</t>
  </si>
  <si>
    <t>Reconstrucția podului pe drumulR6 Chişinău – Orhei – Bălţi, km 136,2</t>
  </si>
  <si>
    <t>Reconstrucția podului pe drumul R19 R13–Cunicea–Camenca, km 5,81</t>
  </si>
  <si>
    <t>Reconstrucția podului pe drumul R22 Telenești–Ratuș–R6, km 11,00</t>
  </si>
  <si>
    <t>Reconstrucția podului pe drumul R22 R3–Ialoveni–Băcioi–Sîngera–R2, km 21,44</t>
  </si>
  <si>
    <t>Reconstrucția podului pe drumul G54 R16 – Răuțel – Pompa – Glijeni – Catranîc – R16, km 0,44</t>
  </si>
  <si>
    <t>Reconstrucția podului pe drumul G102 R34 – Cneazevca – Sărățica Veche – Troian – R3, km18,45</t>
  </si>
  <si>
    <t>Total lucrări de artă</t>
  </si>
  <si>
    <t>Lucrări de artă noi</t>
  </si>
  <si>
    <t>Obiective noi</t>
  </si>
  <si>
    <t>executat</t>
  </si>
  <si>
    <t>proiect</t>
  </si>
  <si>
    <r>
      <t xml:space="preserve">2024 </t>
    </r>
    <r>
      <rPr>
        <sz val="12"/>
        <color theme="1"/>
        <rFont val="Times New Roman"/>
        <family val="1"/>
      </rPr>
      <t>(10 luni)</t>
    </r>
  </si>
  <si>
    <t>scontat</t>
  </si>
  <si>
    <t>2024</t>
  </si>
  <si>
    <t>Tabelul nr. 14</t>
  </si>
  <si>
    <t>Total obiecte finalizate 2023-2024</t>
  </si>
  <si>
    <t>Cap. 2. Lucrări de reparații capitale</t>
  </si>
  <si>
    <t xml:space="preserve"> Obiective în implementare</t>
  </si>
  <si>
    <t xml:space="preserve">Total obiective noi </t>
  </si>
  <si>
    <t>Total lucrări de reparații capitale</t>
  </si>
  <si>
    <t>5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</si>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</sst>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\-??_р_._-;_-@_-"/>
    <numFmt numFmtId="165" formatCode="#,##0.0"/>
    <numFmt numFmtId="166" formatCode="_-* #,##0.00_р_._-;\-* #,##0.00_р_._-;_-* &quot;-&quot;??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 CE"/>
      <family val="1"/>
      <charset val="238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38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164" fontId="3" fillId="0" borderId="0" applyFill="0" applyBorder="0" applyAlignment="0" applyProtection="0"/>
    <xf numFmtId="0" fontId="16" fillId="0" borderId="0"/>
    <xf numFmtId="0" fontId="17" fillId="0" borderId="0"/>
    <xf numFmtId="166" fontId="17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8" fillId="0" borderId="0"/>
    <xf numFmtId="0" fontId="20" fillId="0" borderId="0"/>
    <xf numFmtId="0" fontId="20" fillId="0" borderId="0"/>
    <xf numFmtId="166" fontId="19" fillId="0" borderId="0" applyFont="0" applyFill="0" applyBorder="0" applyAlignment="0" applyProtection="0"/>
    <xf numFmtId="166" fontId="16" fillId="0" borderId="0" applyFont="0" applyFill="0" applyBorder="0" applyAlignment="0" applyProtection="0"/>
  </cellStyleXfs>
  <cellXfs count="116">
    <xf numFmtId="0" fontId="0" fillId="0" borderId="0" xfId="0"/>
    <xf numFmtId="165" fontId="6" fillId="0" borderId="0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65" fontId="15" fillId="0" borderId="0" xfId="0" applyNumberFormat="1" applyFont="1" applyFill="1"/>
    <xf numFmtId="0" fontId="0" fillId="0" borderId="0" xfId="0" applyFill="1"/>
    <xf numFmtId="165" fontId="0" fillId="0" borderId="0" xfId="0" applyNumberFormat="1" applyFill="1"/>
    <xf numFmtId="165" fontId="0" fillId="0" borderId="0" xfId="0" applyNumberFormat="1" applyFill="1" applyAlignment="1">
      <alignment horizontal="left"/>
    </xf>
    <xf numFmtId="0" fontId="11" fillId="0" borderId="0" xfId="0" applyFont="1" applyFill="1" applyAlignment="1">
      <alignment horizontal="center" vertical="center" wrapText="1"/>
    </xf>
    <xf numFmtId="165" fontId="15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2" applyFont="1" applyFill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21" fillId="0" borderId="0" xfId="0" applyFont="1" applyFill="1"/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/>
    </xf>
    <xf numFmtId="165" fontId="15" fillId="0" borderId="0" xfId="0" applyNumberFormat="1" applyFont="1" applyFill="1" applyAlignment="1"/>
    <xf numFmtId="4" fontId="0" fillId="0" borderId="0" xfId="0" applyNumberFormat="1" applyFill="1"/>
    <xf numFmtId="0" fontId="22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/>
    </xf>
    <xf numFmtId="0" fontId="25" fillId="2" borderId="1" xfId="2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/>
    </xf>
    <xf numFmtId="165" fontId="25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/>
    <xf numFmtId="165" fontId="22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0" fontId="25" fillId="2" borderId="8" xfId="0" applyFont="1" applyFill="1" applyBorder="1"/>
    <xf numFmtId="165" fontId="22" fillId="2" borderId="8" xfId="0" applyNumberFormat="1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4" fontId="22" fillId="2" borderId="8" xfId="0" applyNumberFormat="1" applyFont="1" applyFill="1" applyBorder="1" applyAlignment="1">
      <alignment horizontal="center" vertical="center"/>
    </xf>
    <xf numFmtId="4" fontId="25" fillId="2" borderId="8" xfId="0" applyNumberFormat="1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4" fontId="27" fillId="2" borderId="8" xfId="0" applyNumberFormat="1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center" vertical="center" wrapText="1"/>
    </xf>
    <xf numFmtId="165" fontId="24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165" fontId="24" fillId="0" borderId="1" xfId="0" applyNumberFormat="1" applyFont="1" applyFill="1" applyBorder="1" applyAlignment="1">
      <alignment horizontal="center" vertical="center"/>
    </xf>
    <xf numFmtId="165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vertical="center" wrapText="1"/>
    </xf>
    <xf numFmtId="0" fontId="27" fillId="2" borderId="1" xfId="0" applyFont="1" applyFill="1" applyBorder="1" applyAlignment="1">
      <alignment horizontal="center" vertical="center"/>
    </xf>
    <xf numFmtId="165" fontId="25" fillId="2" borderId="1" xfId="0" applyNumberFormat="1" applyFont="1" applyFill="1" applyBorder="1"/>
    <xf numFmtId="0" fontId="26" fillId="2" borderId="1" xfId="0" applyFont="1" applyFill="1" applyBorder="1" applyAlignment="1">
      <alignment vertical="center" wrapText="1"/>
    </xf>
    <xf numFmtId="4" fontId="27" fillId="2" borderId="1" xfId="1" applyNumberFormat="1" applyFont="1" applyFill="1" applyBorder="1" applyAlignment="1">
      <alignment horizontal="center" vertical="center" wrapText="1"/>
    </xf>
    <xf numFmtId="165" fontId="27" fillId="2" borderId="1" xfId="1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4" fontId="26" fillId="2" borderId="1" xfId="0" applyNumberFormat="1" applyFont="1" applyFill="1" applyBorder="1" applyAlignment="1">
      <alignment horizontal="center" vertical="center" wrapText="1"/>
    </xf>
    <xf numFmtId="165" fontId="27" fillId="2" borderId="1" xfId="0" applyNumberFormat="1" applyFont="1" applyFill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vertical="center" wrapText="1"/>
    </xf>
    <xf numFmtId="165" fontId="25" fillId="2" borderId="1" xfId="1" applyNumberFormat="1" applyFont="1" applyFill="1" applyBorder="1" applyAlignment="1">
      <alignment horizontal="center" vertical="center" wrapText="1"/>
    </xf>
    <xf numFmtId="165" fontId="28" fillId="2" borderId="1" xfId="0" applyNumberFormat="1" applyFont="1" applyFill="1" applyBorder="1" applyAlignment="1">
      <alignment horizontal="center" vertical="center" wrapText="1"/>
    </xf>
    <xf numFmtId="165" fontId="24" fillId="0" borderId="3" xfId="0" applyNumberFormat="1" applyFont="1" applyFill="1" applyBorder="1" applyAlignment="1">
      <alignment horizontal="center" vertical="center" wrapText="1"/>
    </xf>
    <xf numFmtId="49" fontId="24" fillId="0" borderId="8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165" fontId="24" fillId="0" borderId="8" xfId="0" applyNumberFormat="1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2" fillId="2" borderId="8" xfId="0" applyFont="1" applyFill="1" applyBorder="1"/>
    <xf numFmtId="0" fontId="25" fillId="2" borderId="5" xfId="0" applyFont="1" applyFill="1" applyBorder="1" applyAlignment="1">
      <alignment vertical="center"/>
    </xf>
    <xf numFmtId="4" fontId="24" fillId="2" borderId="8" xfId="0" applyNumberFormat="1" applyFont="1" applyFill="1" applyBorder="1" applyAlignment="1">
      <alignment horizontal="center" vertical="center"/>
    </xf>
    <xf numFmtId="4" fontId="22" fillId="2" borderId="8" xfId="0" applyNumberFormat="1" applyFont="1" applyFill="1" applyBorder="1"/>
    <xf numFmtId="4" fontId="24" fillId="2" borderId="8" xfId="0" applyNumberFormat="1" applyFont="1" applyFill="1" applyBorder="1"/>
    <xf numFmtId="0" fontId="26" fillId="2" borderId="6" xfId="0" applyFont="1" applyFill="1" applyBorder="1" applyAlignment="1">
      <alignment vertical="center" wrapText="1"/>
    </xf>
    <xf numFmtId="165" fontId="27" fillId="2" borderId="6" xfId="1" applyNumberFormat="1" applyFont="1" applyFill="1" applyBorder="1" applyAlignment="1">
      <alignment horizontal="center" vertical="center" wrapText="1"/>
    </xf>
    <xf numFmtId="165" fontId="27" fillId="2" borderId="7" xfId="1" applyNumberFormat="1" applyFont="1" applyFill="1" applyBorder="1" applyAlignment="1">
      <alignment horizontal="center" vertical="center" wrapText="1"/>
    </xf>
    <xf numFmtId="0" fontId="29" fillId="0" borderId="0" xfId="0" applyFont="1"/>
    <xf numFmtId="165" fontId="24" fillId="0" borderId="3" xfId="0" applyNumberFormat="1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0" fontId="26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165" fontId="27" fillId="0" borderId="6" xfId="1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center"/>
    </xf>
    <xf numFmtId="0" fontId="26" fillId="2" borderId="9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horizontal="left" vertical="center" wrapText="1"/>
    </xf>
    <xf numFmtId="0" fontId="24" fillId="2" borderId="5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3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Alignment="1">
      <alignment horizontal="right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</cellXfs>
  <cellStyles count="15">
    <cellStyle name="Comma 2" xfId="6"/>
    <cellStyle name="Normal 2" xfId="7"/>
    <cellStyle name="Normal 3" xfId="8"/>
    <cellStyle name="Normal 4" xfId="9"/>
    <cellStyle name="Normal 5" xfId="5"/>
    <cellStyle name="Обычный" xfId="0" builtinId="0"/>
    <cellStyle name="Обычный 2" xfId="2"/>
    <cellStyle name="Обычный 2 2" xfId="11"/>
    <cellStyle name="Обычный 3" xfId="4"/>
    <cellStyle name="Обычный 3 2" xfId="12"/>
    <cellStyle name="Обычный 4" xfId="10"/>
    <cellStyle name="Финансовый" xfId="1" builtinId="3"/>
    <cellStyle name="Финансовый 2" xfId="3"/>
    <cellStyle name="Финансовый 2 2" xfId="14"/>
    <cellStyle name="Финансовый 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tabSelected="1" zoomScale="90" zoomScaleNormal="90" zoomScaleSheetLayoutView="90" workbookViewId="0">
      <selection activeCell="I13" sqref="I13"/>
    </sheetView>
  </sheetViews>
  <sheetFormatPr defaultColWidth="9.140625" defaultRowHeight="15.75" x14ac:dyDescent="0.25"/>
  <cols>
    <col min="1" max="1" width="4.7109375" style="2" customWidth="1"/>
    <col min="2" max="2" width="63.7109375" style="2" customWidth="1"/>
    <col min="3" max="3" width="14.140625" style="2" customWidth="1"/>
    <col min="4" max="4" width="17.28515625" style="3" customWidth="1"/>
    <col min="5" max="6" width="17.5703125" style="8" customWidth="1"/>
    <col min="7" max="7" width="16.28515625" style="4" customWidth="1"/>
    <col min="8" max="8" width="10.7109375" style="4" bestFit="1" customWidth="1"/>
    <col min="9" max="9" width="10.5703125" style="4" bestFit="1" customWidth="1"/>
    <col min="10" max="10" width="9.28515625" style="4" customWidth="1"/>
    <col min="11" max="16384" width="9.140625" style="4"/>
  </cols>
  <sheetData>
    <row r="1" spans="1:8" ht="17.25" customHeight="1" x14ac:dyDescent="0.25">
      <c r="A1" s="21"/>
      <c r="B1" s="21"/>
      <c r="C1" s="21"/>
      <c r="D1" s="106" t="s">
        <v>72</v>
      </c>
      <c r="E1" s="106"/>
      <c r="F1" s="106"/>
      <c r="G1" s="106"/>
      <c r="H1" s="19"/>
    </row>
    <row r="2" spans="1:8" ht="17.25" customHeight="1" x14ac:dyDescent="0.25">
      <c r="A2" s="21"/>
      <c r="B2" s="21"/>
      <c r="C2" s="21"/>
      <c r="D2" s="105" t="s">
        <v>19</v>
      </c>
      <c r="E2" s="105"/>
      <c r="F2" s="105"/>
      <c r="G2" s="105"/>
    </row>
    <row r="3" spans="1:8" ht="30.75" customHeight="1" x14ac:dyDescent="0.25">
      <c r="A3" s="110" t="s">
        <v>52</v>
      </c>
      <c r="B3" s="110"/>
      <c r="C3" s="110"/>
      <c r="D3" s="110"/>
      <c r="E3" s="110"/>
      <c r="F3" s="110"/>
      <c r="G3" s="110"/>
    </row>
    <row r="4" spans="1:8" ht="19.5" customHeight="1" thickBot="1" x14ac:dyDescent="0.3">
      <c r="A4" s="22"/>
      <c r="B4" s="22"/>
      <c r="C4" s="22"/>
      <c r="D4" s="23"/>
      <c r="E4" s="24"/>
      <c r="F4" s="24"/>
      <c r="G4" s="82" t="s">
        <v>15</v>
      </c>
    </row>
    <row r="5" spans="1:8" ht="28.5" customHeight="1" x14ac:dyDescent="0.25">
      <c r="A5" s="115" t="s">
        <v>0</v>
      </c>
      <c r="B5" s="114" t="s">
        <v>1</v>
      </c>
      <c r="C5" s="114" t="s">
        <v>2</v>
      </c>
      <c r="D5" s="80" t="s">
        <v>67</v>
      </c>
      <c r="E5" s="65" t="s">
        <v>67</v>
      </c>
      <c r="F5" s="65" t="s">
        <v>70</v>
      </c>
      <c r="G5" s="25" t="s">
        <v>68</v>
      </c>
    </row>
    <row r="6" spans="1:8" ht="37.5" customHeight="1" x14ac:dyDescent="0.25">
      <c r="A6" s="111"/>
      <c r="B6" s="112"/>
      <c r="C6" s="112"/>
      <c r="D6" s="46" t="s">
        <v>43</v>
      </c>
      <c r="E6" s="47" t="s">
        <v>69</v>
      </c>
      <c r="F6" s="47" t="s">
        <v>71</v>
      </c>
      <c r="G6" s="66" t="s">
        <v>44</v>
      </c>
    </row>
    <row r="7" spans="1:8" ht="15" customHeight="1" x14ac:dyDescent="0.25">
      <c r="A7" s="85">
        <v>1</v>
      </c>
      <c r="B7" s="86">
        <v>2</v>
      </c>
      <c r="C7" s="86">
        <v>3</v>
      </c>
      <c r="D7" s="47">
        <v>4</v>
      </c>
      <c r="E7" s="47" t="s">
        <v>78</v>
      </c>
      <c r="F7" s="47" t="s">
        <v>78</v>
      </c>
      <c r="G7" s="66" t="s">
        <v>79</v>
      </c>
    </row>
    <row r="8" spans="1:8" ht="28.9" customHeight="1" x14ac:dyDescent="0.25">
      <c r="A8" s="111" t="s">
        <v>20</v>
      </c>
      <c r="B8" s="112"/>
      <c r="C8" s="112"/>
      <c r="D8" s="112"/>
      <c r="E8" s="112"/>
      <c r="F8" s="112"/>
      <c r="G8" s="113"/>
    </row>
    <row r="9" spans="1:8" ht="25.15" customHeight="1" x14ac:dyDescent="0.25">
      <c r="A9" s="68">
        <v>1</v>
      </c>
      <c r="B9" s="51" t="s">
        <v>5</v>
      </c>
      <c r="C9" s="50" t="s">
        <v>3</v>
      </c>
      <c r="D9" s="49">
        <f>1472559.8+104700</f>
        <v>1577259.8</v>
      </c>
      <c r="E9" s="49">
        <v>698171.1</v>
      </c>
      <c r="F9" s="49">
        <f>1000487.3+54408.9</f>
        <v>1054896.2</v>
      </c>
      <c r="G9" s="67">
        <f>1126196.1+40459.9</f>
        <v>1166656</v>
      </c>
    </row>
    <row r="10" spans="1:8" ht="26.45" customHeight="1" x14ac:dyDescent="0.25">
      <c r="A10" s="83"/>
      <c r="B10" s="52" t="s">
        <v>6</v>
      </c>
      <c r="C10" s="52"/>
      <c r="D10" s="48">
        <f>D9</f>
        <v>1577259.8</v>
      </c>
      <c r="E10" s="48">
        <f>E9</f>
        <v>698171.1</v>
      </c>
      <c r="F10" s="48">
        <f>F9</f>
        <v>1054896.2</v>
      </c>
      <c r="G10" s="69">
        <f>G9</f>
        <v>1166656</v>
      </c>
    </row>
    <row r="11" spans="1:8" ht="30.6" customHeight="1" x14ac:dyDescent="0.25">
      <c r="A11" s="111" t="s">
        <v>74</v>
      </c>
      <c r="B11" s="112"/>
      <c r="C11" s="112"/>
      <c r="D11" s="112"/>
      <c r="E11" s="112"/>
      <c r="F11" s="112"/>
      <c r="G11" s="113"/>
    </row>
    <row r="12" spans="1:8" ht="53.25" customHeight="1" x14ac:dyDescent="0.25">
      <c r="A12" s="70">
        <v>1</v>
      </c>
      <c r="B12" s="26" t="s">
        <v>11</v>
      </c>
      <c r="C12" s="27" t="s">
        <v>3</v>
      </c>
      <c r="D12" s="28">
        <v>11726.5</v>
      </c>
      <c r="E12" s="53"/>
      <c r="F12" s="53"/>
      <c r="G12" s="38"/>
    </row>
    <row r="13" spans="1:8" ht="60" customHeight="1" x14ac:dyDescent="0.25">
      <c r="A13" s="70">
        <v>2</v>
      </c>
      <c r="B13" s="26" t="s">
        <v>7</v>
      </c>
      <c r="C13" s="27" t="s">
        <v>18</v>
      </c>
      <c r="D13" s="28">
        <v>49864</v>
      </c>
      <c r="E13" s="28">
        <v>1233.4000000000001</v>
      </c>
      <c r="F13" s="28">
        <v>1233.4000000000001</v>
      </c>
      <c r="G13" s="38"/>
    </row>
    <row r="14" spans="1:8" ht="60" customHeight="1" x14ac:dyDescent="0.25">
      <c r="A14" s="70">
        <v>3</v>
      </c>
      <c r="B14" s="26" t="s">
        <v>17</v>
      </c>
      <c r="C14" s="27" t="s">
        <v>18</v>
      </c>
      <c r="D14" s="28">
        <v>29415</v>
      </c>
      <c r="E14" s="28">
        <v>11027.3</v>
      </c>
      <c r="F14" s="28">
        <v>30500</v>
      </c>
      <c r="G14" s="38"/>
    </row>
    <row r="15" spans="1:8" ht="45" customHeight="1" x14ac:dyDescent="0.25">
      <c r="A15" s="70">
        <v>4</v>
      </c>
      <c r="B15" s="26" t="s">
        <v>21</v>
      </c>
      <c r="C15" s="27" t="s">
        <v>3</v>
      </c>
      <c r="D15" s="28">
        <v>2825.53</v>
      </c>
      <c r="E15" s="29"/>
      <c r="F15" s="29"/>
      <c r="G15" s="38"/>
    </row>
    <row r="16" spans="1:8" ht="45" customHeight="1" x14ac:dyDescent="0.25">
      <c r="A16" s="70">
        <v>5</v>
      </c>
      <c r="B16" s="26" t="s">
        <v>26</v>
      </c>
      <c r="C16" s="27" t="s">
        <v>18</v>
      </c>
      <c r="D16" s="28">
        <v>13855.9</v>
      </c>
      <c r="E16" s="28" t="s">
        <v>22</v>
      </c>
      <c r="F16" s="28">
        <v>10000</v>
      </c>
      <c r="G16" s="38"/>
    </row>
    <row r="17" spans="1:7" ht="50.25" customHeight="1" x14ac:dyDescent="0.25">
      <c r="A17" s="70">
        <v>6</v>
      </c>
      <c r="B17" s="26" t="s">
        <v>27</v>
      </c>
      <c r="C17" s="27" t="s">
        <v>18</v>
      </c>
      <c r="D17" s="28">
        <v>32863.5</v>
      </c>
      <c r="E17" s="28" t="s">
        <v>22</v>
      </c>
      <c r="F17" s="28">
        <v>30200</v>
      </c>
      <c r="G17" s="38"/>
    </row>
    <row r="18" spans="1:7" ht="50.25" customHeight="1" x14ac:dyDescent="0.25">
      <c r="A18" s="70">
        <v>7</v>
      </c>
      <c r="B18" s="26" t="s">
        <v>32</v>
      </c>
      <c r="C18" s="27" t="s">
        <v>18</v>
      </c>
      <c r="D18" s="28">
        <v>9999.6</v>
      </c>
      <c r="E18" s="28">
        <v>72053.399999999994</v>
      </c>
      <c r="F18" s="28">
        <v>105000</v>
      </c>
      <c r="G18" s="38"/>
    </row>
    <row r="19" spans="1:7" ht="60" customHeight="1" x14ac:dyDescent="0.25">
      <c r="A19" s="70">
        <v>8</v>
      </c>
      <c r="B19" s="26" t="s">
        <v>8</v>
      </c>
      <c r="C19" s="27" t="s">
        <v>18</v>
      </c>
      <c r="D19" s="28">
        <v>66140.600000000006</v>
      </c>
      <c r="E19" s="28" t="s">
        <v>22</v>
      </c>
      <c r="F19" s="28">
        <v>35000</v>
      </c>
      <c r="G19" s="38"/>
    </row>
    <row r="20" spans="1:7" ht="60" customHeight="1" x14ac:dyDescent="0.25">
      <c r="A20" s="70">
        <v>9</v>
      </c>
      <c r="B20" s="26" t="s">
        <v>9</v>
      </c>
      <c r="C20" s="27" t="s">
        <v>18</v>
      </c>
      <c r="D20" s="28">
        <v>16955.7</v>
      </c>
      <c r="E20" s="28" t="s">
        <v>22</v>
      </c>
      <c r="F20" s="28">
        <v>2000</v>
      </c>
      <c r="G20" s="38"/>
    </row>
    <row r="21" spans="1:7" ht="48" customHeight="1" x14ac:dyDescent="0.25">
      <c r="A21" s="70">
        <v>10</v>
      </c>
      <c r="B21" s="26" t="s">
        <v>12</v>
      </c>
      <c r="C21" s="27" t="s">
        <v>18</v>
      </c>
      <c r="D21" s="28">
        <v>43419.4</v>
      </c>
      <c r="E21" s="28"/>
      <c r="F21" s="28">
        <v>25000</v>
      </c>
      <c r="G21" s="38"/>
    </row>
    <row r="22" spans="1:7" ht="63.75" customHeight="1" x14ac:dyDescent="0.25">
      <c r="A22" s="70">
        <v>11</v>
      </c>
      <c r="B22" s="26" t="s">
        <v>10</v>
      </c>
      <c r="C22" s="27" t="s">
        <v>3</v>
      </c>
      <c r="D22" s="28">
        <v>23109.3</v>
      </c>
      <c r="E22" s="29"/>
      <c r="F22" s="27">
        <v>11800</v>
      </c>
      <c r="G22" s="38"/>
    </row>
    <row r="23" spans="1:7" ht="50.25" customHeight="1" x14ac:dyDescent="0.25">
      <c r="A23" s="70">
        <v>12</v>
      </c>
      <c r="B23" s="26" t="s">
        <v>28</v>
      </c>
      <c r="C23" s="27" t="s">
        <v>18</v>
      </c>
      <c r="D23" s="28">
        <v>65145</v>
      </c>
      <c r="E23" s="54"/>
      <c r="F23" s="27">
        <v>25000</v>
      </c>
      <c r="G23" s="38"/>
    </row>
    <row r="24" spans="1:7" ht="50.25" customHeight="1" x14ac:dyDescent="0.25">
      <c r="A24" s="70">
        <v>13</v>
      </c>
      <c r="B24" s="26" t="s">
        <v>23</v>
      </c>
      <c r="C24" s="27" t="s">
        <v>3</v>
      </c>
      <c r="D24" s="28">
        <v>6742.12</v>
      </c>
      <c r="E24" s="29"/>
      <c r="F24" s="29"/>
      <c r="G24" s="38"/>
    </row>
    <row r="25" spans="1:7" ht="79.5" customHeight="1" x14ac:dyDescent="0.25">
      <c r="A25" s="70">
        <v>14</v>
      </c>
      <c r="B25" s="26" t="s">
        <v>45</v>
      </c>
      <c r="C25" s="27" t="s">
        <v>18</v>
      </c>
      <c r="D25" s="28">
        <v>143230.6</v>
      </c>
      <c r="E25" s="28">
        <v>32926</v>
      </c>
      <c r="F25" s="28">
        <v>32926</v>
      </c>
      <c r="G25" s="38"/>
    </row>
    <row r="26" spans="1:7" ht="31.15" customHeight="1" x14ac:dyDescent="0.25">
      <c r="A26" s="84"/>
      <c r="B26" s="55" t="s">
        <v>73</v>
      </c>
      <c r="C26" s="55"/>
      <c r="D26" s="57">
        <f>D12+D13+D14+D15+D16+D17+D18+D19+D20+D21+D22+D23+D24+D25</f>
        <v>515292.75</v>
      </c>
      <c r="E26" s="57">
        <f>E13+E14+E18+E25</f>
        <v>117240.09999999999</v>
      </c>
      <c r="F26" s="57">
        <f>F13+F14+F18+F25+F19+F21+F22+F23+F20+F16+F17</f>
        <v>308659.40000000002</v>
      </c>
      <c r="G26" s="71"/>
    </row>
    <row r="27" spans="1:7" ht="26.25" customHeight="1" x14ac:dyDescent="0.25">
      <c r="A27" s="93" t="s">
        <v>75</v>
      </c>
      <c r="B27" s="94"/>
      <c r="C27" s="94"/>
      <c r="D27" s="94"/>
      <c r="E27" s="94"/>
      <c r="F27" s="94"/>
      <c r="G27" s="95"/>
    </row>
    <row r="28" spans="1:7" ht="68.45" customHeight="1" x14ac:dyDescent="0.25">
      <c r="A28" s="93">
        <v>1</v>
      </c>
      <c r="B28" s="26" t="s">
        <v>24</v>
      </c>
      <c r="C28" s="31" t="s">
        <v>18</v>
      </c>
      <c r="D28" s="30">
        <v>46100</v>
      </c>
      <c r="E28" s="30">
        <v>75653.7</v>
      </c>
      <c r="F28" s="30">
        <v>81500</v>
      </c>
      <c r="G28" s="39">
        <v>35000</v>
      </c>
    </row>
    <row r="29" spans="1:7" ht="31.15" customHeight="1" x14ac:dyDescent="0.25">
      <c r="A29" s="93"/>
      <c r="B29" s="26" t="s">
        <v>51</v>
      </c>
      <c r="C29" s="31" t="s">
        <v>18</v>
      </c>
      <c r="D29" s="30" t="s">
        <v>25</v>
      </c>
      <c r="E29" s="30">
        <v>0</v>
      </c>
      <c r="F29" s="30">
        <v>0</v>
      </c>
      <c r="G29" s="39">
        <v>10000</v>
      </c>
    </row>
    <row r="30" spans="1:7" ht="61.5" customHeight="1" x14ac:dyDescent="0.25">
      <c r="A30" s="32">
        <v>2</v>
      </c>
      <c r="B30" s="26" t="s">
        <v>33</v>
      </c>
      <c r="C30" s="31" t="s">
        <v>18</v>
      </c>
      <c r="D30" s="30">
        <v>4556.8999999999996</v>
      </c>
      <c r="E30" s="30">
        <v>39745.199999999997</v>
      </c>
      <c r="F30" s="30">
        <v>45000</v>
      </c>
      <c r="G30" s="40" t="s">
        <v>25</v>
      </c>
    </row>
    <row r="31" spans="1:7" ht="63.75" customHeight="1" x14ac:dyDescent="0.25">
      <c r="A31" s="32">
        <v>3</v>
      </c>
      <c r="B31" s="26" t="s">
        <v>39</v>
      </c>
      <c r="C31" s="31" t="s">
        <v>18</v>
      </c>
      <c r="D31" s="30" t="s">
        <v>22</v>
      </c>
      <c r="E31" s="30">
        <v>16191.2</v>
      </c>
      <c r="F31" s="30">
        <v>30000</v>
      </c>
      <c r="G31" s="41">
        <v>2700</v>
      </c>
    </row>
    <row r="32" spans="1:7" ht="41.25" customHeight="1" x14ac:dyDescent="0.25">
      <c r="A32" s="32">
        <v>4</v>
      </c>
      <c r="B32" s="26" t="s">
        <v>34</v>
      </c>
      <c r="C32" s="31" t="s">
        <v>18</v>
      </c>
      <c r="D32" s="30" t="s">
        <v>22</v>
      </c>
      <c r="E32" s="30">
        <v>0</v>
      </c>
      <c r="F32" s="30">
        <v>0</v>
      </c>
      <c r="G32" s="41">
        <v>58000</v>
      </c>
    </row>
    <row r="33" spans="1:9" ht="41.25" customHeight="1" x14ac:dyDescent="0.25">
      <c r="A33" s="32">
        <v>5</v>
      </c>
      <c r="B33" s="26" t="s">
        <v>46</v>
      </c>
      <c r="C33" s="31" t="s">
        <v>18</v>
      </c>
      <c r="D33" s="30" t="s">
        <v>25</v>
      </c>
      <c r="E33" s="30">
        <v>0</v>
      </c>
      <c r="F33" s="30">
        <v>0</v>
      </c>
      <c r="G33" s="41">
        <v>12000</v>
      </c>
    </row>
    <row r="34" spans="1:9" ht="39.75" customHeight="1" x14ac:dyDescent="0.25">
      <c r="A34" s="32">
        <v>6</v>
      </c>
      <c r="B34" s="26" t="s">
        <v>35</v>
      </c>
      <c r="C34" s="31" t="s">
        <v>18</v>
      </c>
      <c r="D34" s="30" t="s">
        <v>22</v>
      </c>
      <c r="E34" s="30">
        <v>22303.200000000001</v>
      </c>
      <c r="F34" s="30">
        <v>50500</v>
      </c>
      <c r="G34" s="41" t="s">
        <v>25</v>
      </c>
    </row>
    <row r="35" spans="1:9" ht="45" customHeight="1" x14ac:dyDescent="0.25">
      <c r="A35" s="32">
        <v>7</v>
      </c>
      <c r="B35" s="26" t="s">
        <v>36</v>
      </c>
      <c r="C35" s="31" t="s">
        <v>18</v>
      </c>
      <c r="D35" s="30">
        <v>11600</v>
      </c>
      <c r="E35" s="30">
        <v>18197</v>
      </c>
      <c r="F35" s="30">
        <v>35500</v>
      </c>
      <c r="G35" s="41" t="s">
        <v>25</v>
      </c>
      <c r="H35" s="20"/>
    </row>
    <row r="36" spans="1:9" ht="41.25" customHeight="1" x14ac:dyDescent="0.25">
      <c r="A36" s="32">
        <v>8</v>
      </c>
      <c r="B36" s="26" t="s">
        <v>16</v>
      </c>
      <c r="C36" s="31" t="s">
        <v>18</v>
      </c>
      <c r="D36" s="30">
        <v>33556</v>
      </c>
      <c r="E36" s="30">
        <v>17177.8</v>
      </c>
      <c r="F36" s="30">
        <v>23000</v>
      </c>
      <c r="G36" s="41" t="s">
        <v>25</v>
      </c>
    </row>
    <row r="37" spans="1:9" ht="42.75" customHeight="1" x14ac:dyDescent="0.25">
      <c r="A37" s="32">
        <v>9</v>
      </c>
      <c r="B37" s="26" t="s">
        <v>48</v>
      </c>
      <c r="C37" s="31" t="s">
        <v>18</v>
      </c>
      <c r="D37" s="30" t="s">
        <v>22</v>
      </c>
      <c r="E37" s="30">
        <v>0</v>
      </c>
      <c r="F37" s="30">
        <v>0</v>
      </c>
      <c r="G37" s="41">
        <v>50000</v>
      </c>
    </row>
    <row r="38" spans="1:9" ht="60.75" customHeight="1" x14ac:dyDescent="0.25">
      <c r="A38" s="32">
        <v>10</v>
      </c>
      <c r="B38" s="26" t="s">
        <v>47</v>
      </c>
      <c r="C38" s="31" t="s">
        <v>18</v>
      </c>
      <c r="D38" s="30" t="s">
        <v>22</v>
      </c>
      <c r="E38" s="30">
        <v>79940.399999999994</v>
      </c>
      <c r="F38" s="30">
        <v>100000</v>
      </c>
      <c r="G38" s="41">
        <v>39000</v>
      </c>
    </row>
    <row r="39" spans="1:9" ht="60" customHeight="1" x14ac:dyDescent="0.25">
      <c r="A39" s="32">
        <v>11</v>
      </c>
      <c r="B39" s="26" t="s">
        <v>49</v>
      </c>
      <c r="C39" s="31" t="s">
        <v>18</v>
      </c>
      <c r="D39" s="30" t="s">
        <v>22</v>
      </c>
      <c r="E39" s="30">
        <v>112685.6</v>
      </c>
      <c r="F39" s="30">
        <v>112685.6</v>
      </c>
      <c r="G39" s="41">
        <v>29000</v>
      </c>
    </row>
    <row r="40" spans="1:9" ht="40.5" customHeight="1" x14ac:dyDescent="0.25">
      <c r="A40" s="32">
        <v>12</v>
      </c>
      <c r="B40" s="26" t="s">
        <v>50</v>
      </c>
      <c r="C40" s="31" t="s">
        <v>18</v>
      </c>
      <c r="D40" s="30" t="s">
        <v>25</v>
      </c>
      <c r="E40" s="30">
        <v>0</v>
      </c>
      <c r="F40" s="30">
        <v>0</v>
      </c>
      <c r="G40" s="41">
        <v>14000</v>
      </c>
    </row>
    <row r="41" spans="1:9" ht="42" customHeight="1" x14ac:dyDescent="0.25">
      <c r="A41" s="32">
        <v>13</v>
      </c>
      <c r="B41" s="26" t="s">
        <v>38</v>
      </c>
      <c r="C41" s="31" t="s">
        <v>18</v>
      </c>
      <c r="D41" s="30">
        <v>1378.4</v>
      </c>
      <c r="E41" s="30">
        <v>53773.46</v>
      </c>
      <c r="F41" s="30">
        <v>60000</v>
      </c>
      <c r="G41" s="41"/>
    </row>
    <row r="42" spans="1:9" ht="48" customHeight="1" x14ac:dyDescent="0.25">
      <c r="A42" s="32">
        <v>14</v>
      </c>
      <c r="B42" s="26" t="s">
        <v>37</v>
      </c>
      <c r="C42" s="31" t="s">
        <v>18</v>
      </c>
      <c r="D42" s="30" t="s">
        <v>22</v>
      </c>
      <c r="E42" s="30">
        <v>9605.1</v>
      </c>
      <c r="F42" s="30">
        <v>9605.1</v>
      </c>
      <c r="G42" s="41">
        <v>79000</v>
      </c>
    </row>
    <row r="43" spans="1:9" ht="46.15" customHeight="1" x14ac:dyDescent="0.25">
      <c r="A43" s="32">
        <v>15</v>
      </c>
      <c r="B43" s="26" t="s">
        <v>40</v>
      </c>
      <c r="C43" s="31" t="s">
        <v>18</v>
      </c>
      <c r="D43" s="30" t="s">
        <v>22</v>
      </c>
      <c r="E43" s="30">
        <v>0</v>
      </c>
      <c r="F43" s="30">
        <v>0</v>
      </c>
      <c r="G43" s="41">
        <v>10000</v>
      </c>
    </row>
    <row r="44" spans="1:9" ht="25.9" customHeight="1" x14ac:dyDescent="0.25">
      <c r="A44" s="72"/>
      <c r="B44" s="58" t="s">
        <v>29</v>
      </c>
      <c r="C44" s="59"/>
      <c r="D44" s="57">
        <f>SUM(D28:D43)</f>
        <v>97191.299999999988</v>
      </c>
      <c r="E44" s="56">
        <f>E42+E41+E40+E39+E38+E36+E35+E34+E33+E32+E31+E30+E29+E28</f>
        <v>445272.66000000003</v>
      </c>
      <c r="F44" s="56">
        <f>F42+F41+F40+F39+F38+F36+F35+F34+F33+F32+F31+F30+F29+F28</f>
        <v>547790.69999999995</v>
      </c>
      <c r="G44" s="73">
        <f>G28+G29+G31+G32+G33+G37+G38+G39+G40+G41+G42+G43</f>
        <v>338700</v>
      </c>
      <c r="H44" s="20"/>
    </row>
    <row r="45" spans="1:9" ht="24" customHeight="1" x14ac:dyDescent="0.25">
      <c r="A45" s="107" t="s">
        <v>66</v>
      </c>
      <c r="B45" s="108"/>
      <c r="C45" s="108"/>
      <c r="D45" s="108"/>
      <c r="E45" s="108"/>
      <c r="F45" s="108"/>
      <c r="G45" s="109"/>
      <c r="H45" s="20"/>
      <c r="I45" s="20"/>
    </row>
    <row r="46" spans="1:9" ht="61.5" customHeight="1" x14ac:dyDescent="0.25">
      <c r="A46" s="45">
        <v>1</v>
      </c>
      <c r="B46" s="33" t="s">
        <v>53</v>
      </c>
      <c r="C46" s="34" t="s">
        <v>18</v>
      </c>
      <c r="D46" s="34"/>
      <c r="E46" s="34"/>
      <c r="F46" s="34"/>
      <c r="G46" s="42">
        <v>15000</v>
      </c>
    </row>
    <row r="47" spans="1:9" ht="47.25" customHeight="1" x14ac:dyDescent="0.25">
      <c r="A47" s="45">
        <v>2</v>
      </c>
      <c r="B47" s="33" t="s">
        <v>54</v>
      </c>
      <c r="C47" s="34" t="s">
        <v>18</v>
      </c>
      <c r="D47" s="34"/>
      <c r="E47" s="34"/>
      <c r="F47" s="34"/>
      <c r="G47" s="42">
        <v>25000</v>
      </c>
    </row>
    <row r="48" spans="1:9" ht="66" customHeight="1" x14ac:dyDescent="0.25">
      <c r="A48" s="45">
        <v>3</v>
      </c>
      <c r="B48" s="33" t="s">
        <v>55</v>
      </c>
      <c r="C48" s="34" t="s">
        <v>18</v>
      </c>
      <c r="D48" s="34"/>
      <c r="E48" s="34"/>
      <c r="F48" s="34"/>
      <c r="G48" s="42">
        <v>25000</v>
      </c>
    </row>
    <row r="49" spans="1:7" ht="48" customHeight="1" x14ac:dyDescent="0.25">
      <c r="A49" s="45">
        <v>4</v>
      </c>
      <c r="B49" s="33" t="s">
        <v>56</v>
      </c>
      <c r="C49" s="34" t="s">
        <v>18</v>
      </c>
      <c r="D49" s="34"/>
      <c r="E49" s="34"/>
      <c r="F49" s="34"/>
      <c r="G49" s="42">
        <v>25000</v>
      </c>
    </row>
    <row r="50" spans="1:7" ht="41.25" customHeight="1" x14ac:dyDescent="0.25">
      <c r="A50" s="45">
        <v>5</v>
      </c>
      <c r="B50" s="33" t="s">
        <v>57</v>
      </c>
      <c r="C50" s="34" t="s">
        <v>18</v>
      </c>
      <c r="D50" s="34"/>
      <c r="E50" s="34"/>
      <c r="F50" s="34"/>
      <c r="G50" s="42">
        <v>20000</v>
      </c>
    </row>
    <row r="51" spans="1:7" ht="24" customHeight="1" x14ac:dyDescent="0.25">
      <c r="A51" s="43"/>
      <c r="B51" s="35" t="s">
        <v>76</v>
      </c>
      <c r="C51" s="36"/>
      <c r="D51" s="36"/>
      <c r="E51" s="36"/>
      <c r="F51" s="36"/>
      <c r="G51" s="44">
        <f>G46+G47+G48+G49+G50</f>
        <v>110000</v>
      </c>
    </row>
    <row r="52" spans="1:7" ht="21.75" customHeight="1" x14ac:dyDescent="0.25">
      <c r="A52" s="96" t="s">
        <v>65</v>
      </c>
      <c r="B52" s="99"/>
      <c r="C52" s="99"/>
      <c r="D52" s="99"/>
      <c r="E52" s="99"/>
      <c r="F52" s="99"/>
      <c r="G52" s="100"/>
    </row>
    <row r="53" spans="1:7" ht="36" customHeight="1" x14ac:dyDescent="0.25">
      <c r="A53" s="45">
        <v>1</v>
      </c>
      <c r="B53" s="33" t="s">
        <v>58</v>
      </c>
      <c r="C53" s="34" t="s">
        <v>18</v>
      </c>
      <c r="D53" s="34"/>
      <c r="E53" s="34"/>
      <c r="F53" s="34"/>
      <c r="G53" s="42">
        <v>9000</v>
      </c>
    </row>
    <row r="54" spans="1:7" ht="40.5" customHeight="1" x14ac:dyDescent="0.25">
      <c r="A54" s="45">
        <v>2</v>
      </c>
      <c r="B54" s="33" t="s">
        <v>59</v>
      </c>
      <c r="C54" s="34" t="s">
        <v>18</v>
      </c>
      <c r="D54" s="34"/>
      <c r="E54" s="34"/>
      <c r="F54" s="34"/>
      <c r="G54" s="42">
        <v>5000</v>
      </c>
    </row>
    <row r="55" spans="1:7" ht="40.5" customHeight="1" x14ac:dyDescent="0.25">
      <c r="A55" s="45">
        <v>3</v>
      </c>
      <c r="B55" s="33" t="s">
        <v>60</v>
      </c>
      <c r="C55" s="34" t="s">
        <v>18</v>
      </c>
      <c r="D55" s="34"/>
      <c r="E55" s="34"/>
      <c r="F55" s="34"/>
      <c r="G55" s="42">
        <v>7000</v>
      </c>
    </row>
    <row r="56" spans="1:7" ht="41.25" customHeight="1" x14ac:dyDescent="0.25">
      <c r="A56" s="45">
        <v>4</v>
      </c>
      <c r="B56" s="33" t="s">
        <v>61</v>
      </c>
      <c r="C56" s="34" t="s">
        <v>18</v>
      </c>
      <c r="D56" s="34"/>
      <c r="E56" s="34"/>
      <c r="F56" s="34"/>
      <c r="G56" s="42">
        <v>4800</v>
      </c>
    </row>
    <row r="57" spans="1:7" ht="39" customHeight="1" x14ac:dyDescent="0.25">
      <c r="A57" s="45">
        <v>5</v>
      </c>
      <c r="B57" s="33" t="s">
        <v>62</v>
      </c>
      <c r="C57" s="34" t="s">
        <v>18</v>
      </c>
      <c r="D57" s="34"/>
      <c r="E57" s="34"/>
      <c r="F57" s="34"/>
      <c r="G57" s="42">
        <v>4000</v>
      </c>
    </row>
    <row r="58" spans="1:7" ht="46.15" customHeight="1" x14ac:dyDescent="0.25">
      <c r="A58" s="45">
        <v>6</v>
      </c>
      <c r="B58" s="33" t="s">
        <v>63</v>
      </c>
      <c r="C58" s="34" t="s">
        <v>18</v>
      </c>
      <c r="D58" s="34"/>
      <c r="E58" s="34"/>
      <c r="F58" s="34"/>
      <c r="G58" s="42">
        <v>3000</v>
      </c>
    </row>
    <row r="59" spans="1:7" ht="27.6" customHeight="1" x14ac:dyDescent="0.25">
      <c r="A59" s="45"/>
      <c r="B59" s="35" t="s">
        <v>64</v>
      </c>
      <c r="C59" s="36"/>
      <c r="D59" s="36"/>
      <c r="E59" s="36"/>
      <c r="F59" s="36"/>
      <c r="G59" s="44">
        <f>G53+G54+G55+G56+G57+G58</f>
        <v>32800</v>
      </c>
    </row>
    <row r="60" spans="1:7" ht="20.25" customHeight="1" x14ac:dyDescent="0.25">
      <c r="A60" s="45"/>
      <c r="B60" s="35" t="s">
        <v>77</v>
      </c>
      <c r="C60" s="36"/>
      <c r="D60" s="60">
        <f>D44+D26</f>
        <v>612484.05000000005</v>
      </c>
      <c r="E60" s="37">
        <f>E44+E26</f>
        <v>562512.76</v>
      </c>
      <c r="F60" s="37">
        <f>F44+F26</f>
        <v>856450.1</v>
      </c>
      <c r="G60" s="44">
        <f>G59+G51+G44</f>
        <v>481500</v>
      </c>
    </row>
    <row r="61" spans="1:7" ht="24" customHeight="1" x14ac:dyDescent="0.25">
      <c r="A61" s="93" t="s">
        <v>30</v>
      </c>
      <c r="B61" s="94"/>
      <c r="C61" s="94"/>
      <c r="D61" s="94"/>
      <c r="E61" s="94"/>
      <c r="F61" s="94"/>
      <c r="G61" s="95"/>
    </row>
    <row r="62" spans="1:7" x14ac:dyDescent="0.25">
      <c r="A62" s="32">
        <v>1</v>
      </c>
      <c r="B62" s="26" t="s">
        <v>31</v>
      </c>
      <c r="C62" s="31" t="s">
        <v>3</v>
      </c>
      <c r="D62" s="30">
        <v>99989.6</v>
      </c>
      <c r="E62" s="30">
        <v>48256.1</v>
      </c>
      <c r="F62" s="30">
        <v>80000</v>
      </c>
      <c r="G62" s="74">
        <v>50000</v>
      </c>
    </row>
    <row r="63" spans="1:7" ht="21" customHeight="1" x14ac:dyDescent="0.25">
      <c r="A63" s="84"/>
      <c r="B63" s="55" t="s">
        <v>6</v>
      </c>
      <c r="C63" s="55"/>
      <c r="D63" s="61">
        <v>99989.6</v>
      </c>
      <c r="E63" s="61">
        <v>48256.1</v>
      </c>
      <c r="F63" s="61">
        <f>F62</f>
        <v>80000</v>
      </c>
      <c r="G63" s="75">
        <v>50000</v>
      </c>
    </row>
    <row r="64" spans="1:7" ht="23.25" customHeight="1" x14ac:dyDescent="0.25">
      <c r="A64" s="96" t="s">
        <v>41</v>
      </c>
      <c r="B64" s="97"/>
      <c r="C64" s="97"/>
      <c r="D64" s="97"/>
      <c r="E64" s="97"/>
      <c r="F64" s="97"/>
      <c r="G64" s="98"/>
    </row>
    <row r="65" spans="1:10" ht="24" customHeight="1" x14ac:dyDescent="0.25">
      <c r="A65" s="45">
        <v>1</v>
      </c>
      <c r="B65" s="62" t="s">
        <v>13</v>
      </c>
      <c r="C65" s="31" t="s">
        <v>3</v>
      </c>
      <c r="D65" s="63">
        <v>35000</v>
      </c>
      <c r="E65" s="30">
        <v>6038.3</v>
      </c>
      <c r="F65" s="30">
        <v>12600</v>
      </c>
      <c r="G65" s="71"/>
    </row>
    <row r="66" spans="1:10" ht="36" customHeight="1" x14ac:dyDescent="0.25">
      <c r="A66" s="81"/>
      <c r="B66" s="55" t="s">
        <v>13</v>
      </c>
      <c r="C66" s="58"/>
      <c r="D66" s="57">
        <f>SUM(D65:D65)</f>
        <v>35000</v>
      </c>
      <c r="E66" s="61">
        <v>6038.3</v>
      </c>
      <c r="F66" s="61">
        <v>12600</v>
      </c>
      <c r="G66" s="71"/>
    </row>
    <row r="67" spans="1:10" ht="24" customHeight="1" x14ac:dyDescent="0.25">
      <c r="A67" s="96" t="s">
        <v>42</v>
      </c>
      <c r="B67" s="97"/>
      <c r="C67" s="97"/>
      <c r="D67" s="97"/>
      <c r="E67" s="97"/>
      <c r="F67" s="97"/>
      <c r="G67" s="98"/>
    </row>
    <row r="68" spans="1:10" ht="76.5" customHeight="1" x14ac:dyDescent="0.25">
      <c r="A68" s="101" t="s">
        <v>14</v>
      </c>
      <c r="B68" s="102"/>
      <c r="C68" s="31" t="s">
        <v>3</v>
      </c>
      <c r="D68" s="64">
        <v>2178.1</v>
      </c>
      <c r="E68" s="64">
        <v>12000</v>
      </c>
      <c r="F68" s="64">
        <v>12000</v>
      </c>
      <c r="G68" s="71"/>
      <c r="J68" s="6"/>
    </row>
    <row r="69" spans="1:10" ht="18.75" customHeight="1" thickBot="1" x14ac:dyDescent="0.3">
      <c r="A69" s="91" t="s">
        <v>4</v>
      </c>
      <c r="B69" s="92"/>
      <c r="C69" s="76"/>
      <c r="D69" s="87">
        <f>D68+D66+D63+D60+D10</f>
        <v>2326911.5499999998</v>
      </c>
      <c r="E69" s="77">
        <f>E68+E66+E63+E60+E10</f>
        <v>1326978.26</v>
      </c>
      <c r="F69" s="77">
        <f>F68+F66+F63+F60+F10</f>
        <v>2015946.2999999998</v>
      </c>
      <c r="G69" s="78">
        <f>G68+G66+G63+G60+G10</f>
        <v>1698156</v>
      </c>
    </row>
    <row r="70" spans="1:10" ht="12" customHeight="1" x14ac:dyDescent="0.25">
      <c r="A70" s="7"/>
      <c r="B70" s="103"/>
      <c r="C70" s="103"/>
    </row>
    <row r="71" spans="1:10" ht="18.75" customHeight="1" x14ac:dyDescent="0.25">
      <c r="A71" s="9"/>
      <c r="B71" s="10"/>
      <c r="C71" s="9"/>
      <c r="D71" s="5"/>
      <c r="G71" s="79"/>
    </row>
    <row r="72" spans="1:10" ht="18" customHeight="1" x14ac:dyDescent="0.25">
      <c r="A72" s="104"/>
      <c r="B72" s="104"/>
      <c r="C72" s="104"/>
      <c r="D72" s="1"/>
      <c r="G72" s="5"/>
    </row>
    <row r="73" spans="1:10" ht="12" customHeight="1" x14ac:dyDescent="0.25">
      <c r="A73" s="7"/>
      <c r="B73" s="7"/>
      <c r="C73" s="11"/>
    </row>
    <row r="74" spans="1:10" ht="12" customHeight="1" x14ac:dyDescent="0.25">
      <c r="A74" s="9"/>
      <c r="B74" s="90"/>
      <c r="C74" s="90"/>
    </row>
    <row r="75" spans="1:10" ht="39" customHeight="1" x14ac:dyDescent="0.25">
      <c r="A75" s="9"/>
      <c r="B75" s="12"/>
      <c r="C75" s="9"/>
    </row>
    <row r="76" spans="1:10" ht="39.75" customHeight="1" x14ac:dyDescent="0.25">
      <c r="A76" s="9"/>
      <c r="B76" s="12"/>
      <c r="C76" s="9"/>
      <c r="E76" s="13"/>
      <c r="F76" s="13"/>
    </row>
    <row r="77" spans="1:10" ht="31.5" customHeight="1" x14ac:dyDescent="0.25">
      <c r="A77" s="9"/>
      <c r="B77" s="12"/>
      <c r="C77" s="9"/>
    </row>
    <row r="78" spans="1:10" ht="30" customHeight="1" x14ac:dyDescent="0.25">
      <c r="A78" s="9"/>
      <c r="B78" s="12"/>
      <c r="C78" s="9"/>
    </row>
    <row r="79" spans="1:10" ht="36.75" customHeight="1" x14ac:dyDescent="0.25">
      <c r="A79" s="9"/>
      <c r="B79" s="12"/>
      <c r="C79" s="9"/>
    </row>
    <row r="80" spans="1:10" ht="39.75" customHeight="1" x14ac:dyDescent="0.25">
      <c r="A80" s="9"/>
      <c r="B80" s="12"/>
      <c r="C80" s="9"/>
    </row>
    <row r="81" spans="1:3" ht="24.75" customHeight="1" x14ac:dyDescent="0.25">
      <c r="A81" s="9"/>
      <c r="B81" s="12"/>
      <c r="C81" s="9"/>
    </row>
    <row r="82" spans="1:3" ht="30.75" customHeight="1" x14ac:dyDescent="0.25">
      <c r="A82" s="9"/>
      <c r="B82" s="12"/>
      <c r="C82" s="9"/>
    </row>
    <row r="83" spans="1:3" ht="72" customHeight="1" x14ac:dyDescent="0.25">
      <c r="A83" s="9"/>
      <c r="B83" s="12"/>
      <c r="C83" s="9"/>
    </row>
    <row r="84" spans="1:3" ht="52.5" customHeight="1" x14ac:dyDescent="0.25">
      <c r="A84" s="9"/>
      <c r="B84" s="12"/>
      <c r="C84" s="9"/>
    </row>
    <row r="85" spans="1:3" ht="41.25" customHeight="1" x14ac:dyDescent="0.25">
      <c r="A85" s="9"/>
      <c r="B85" s="12"/>
      <c r="C85" s="9"/>
    </row>
    <row r="86" spans="1:3" ht="54.75" customHeight="1" x14ac:dyDescent="0.25">
      <c r="A86" s="9"/>
      <c r="B86" s="12"/>
      <c r="C86" s="9"/>
    </row>
    <row r="87" spans="1:3" ht="33.75" customHeight="1" x14ac:dyDescent="0.25">
      <c r="A87" s="9"/>
      <c r="B87" s="12"/>
      <c r="C87" s="9"/>
    </row>
    <row r="88" spans="1:3" ht="42.75" customHeight="1" x14ac:dyDescent="0.25">
      <c r="A88" s="9"/>
      <c r="B88" s="12"/>
      <c r="C88" s="9"/>
    </row>
    <row r="89" spans="1:3" ht="35.25" customHeight="1" x14ac:dyDescent="0.25">
      <c r="A89" s="9"/>
      <c r="B89" s="12"/>
      <c r="C89" s="9"/>
    </row>
    <row r="90" spans="1:3" ht="35.25" customHeight="1" x14ac:dyDescent="0.25">
      <c r="A90" s="9"/>
      <c r="B90" s="12"/>
      <c r="C90" s="9"/>
    </row>
    <row r="91" spans="1:3" ht="35.25" customHeight="1" x14ac:dyDescent="0.25">
      <c r="A91" s="9"/>
      <c r="B91" s="12"/>
      <c r="C91" s="9"/>
    </row>
    <row r="92" spans="1:3" ht="51.75" customHeight="1" x14ac:dyDescent="0.25">
      <c r="A92" s="9"/>
      <c r="B92" s="12"/>
      <c r="C92" s="9"/>
    </row>
    <row r="93" spans="1:3" ht="30.75" customHeight="1" x14ac:dyDescent="0.25">
      <c r="A93" s="9"/>
      <c r="B93" s="12"/>
      <c r="C93" s="9"/>
    </row>
    <row r="94" spans="1:3" ht="19.5" customHeight="1" x14ac:dyDescent="0.25">
      <c r="A94" s="89"/>
      <c r="B94" s="89"/>
      <c r="C94" s="89"/>
    </row>
    <row r="95" spans="1:3" ht="7.5" customHeight="1" x14ac:dyDescent="0.25">
      <c r="A95" s="7"/>
      <c r="B95" s="7"/>
      <c r="C95" s="11"/>
    </row>
    <row r="96" spans="1:3" x14ac:dyDescent="0.25">
      <c r="A96" s="9"/>
      <c r="B96" s="90"/>
      <c r="C96" s="90"/>
    </row>
    <row r="97" spans="1:3" x14ac:dyDescent="0.25">
      <c r="A97" s="9"/>
      <c r="B97" s="12"/>
      <c r="C97" s="9"/>
    </row>
    <row r="98" spans="1:3" x14ac:dyDescent="0.25">
      <c r="A98" s="9"/>
      <c r="B98" s="12"/>
      <c r="C98" s="9"/>
    </row>
    <row r="99" spans="1:3" x14ac:dyDescent="0.25">
      <c r="A99" s="9"/>
      <c r="B99" s="14"/>
      <c r="C99" s="9"/>
    </row>
    <row r="100" spans="1:3" x14ac:dyDescent="0.25">
      <c r="A100" s="9"/>
      <c r="B100" s="14"/>
      <c r="C100" s="9"/>
    </row>
    <row r="101" spans="1:3" x14ac:dyDescent="0.25">
      <c r="A101" s="9"/>
      <c r="B101" s="14"/>
      <c r="C101" s="9"/>
    </row>
    <row r="102" spans="1:3" x14ac:dyDescent="0.25">
      <c r="A102" s="9"/>
      <c r="B102" s="15"/>
      <c r="C102" s="9"/>
    </row>
    <row r="103" spans="1:3" x14ac:dyDescent="0.25">
      <c r="A103" s="9"/>
      <c r="B103" s="16"/>
      <c r="C103" s="9"/>
    </row>
    <row r="104" spans="1:3" x14ac:dyDescent="0.25">
      <c r="A104" s="9"/>
      <c r="B104" s="16"/>
      <c r="C104" s="9"/>
    </row>
    <row r="105" spans="1:3" x14ac:dyDescent="0.25">
      <c r="A105" s="9"/>
      <c r="B105" s="16"/>
      <c r="C105" s="9"/>
    </row>
    <row r="106" spans="1:3" x14ac:dyDescent="0.25">
      <c r="A106" s="9"/>
      <c r="B106" s="17"/>
      <c r="C106" s="9"/>
    </row>
    <row r="107" spans="1:3" x14ac:dyDescent="0.25">
      <c r="A107" s="9"/>
      <c r="B107" s="14"/>
      <c r="C107" s="9"/>
    </row>
    <row r="108" spans="1:3" x14ac:dyDescent="0.25">
      <c r="A108" s="9"/>
      <c r="B108" s="16"/>
      <c r="C108" s="9"/>
    </row>
    <row r="109" spans="1:3" x14ac:dyDescent="0.25">
      <c r="A109" s="9"/>
      <c r="B109" s="14"/>
      <c r="C109" s="9"/>
    </row>
    <row r="110" spans="1:3" x14ac:dyDescent="0.25">
      <c r="A110" s="9"/>
      <c r="B110" s="17"/>
      <c r="C110" s="9"/>
    </row>
    <row r="111" spans="1:3" x14ac:dyDescent="0.25">
      <c r="A111" s="9"/>
      <c r="B111" s="16"/>
      <c r="C111" s="9"/>
    </row>
    <row r="112" spans="1:3" x14ac:dyDescent="0.25">
      <c r="A112" s="9"/>
      <c r="B112" s="16"/>
      <c r="C112" s="9"/>
    </row>
    <row r="113" spans="1:3" x14ac:dyDescent="0.25">
      <c r="A113" s="9"/>
      <c r="B113" s="14"/>
      <c r="C113" s="9"/>
    </row>
    <row r="114" spans="1:3" x14ac:dyDescent="0.25">
      <c r="A114" s="9"/>
      <c r="B114" s="15"/>
      <c r="C114" s="9"/>
    </row>
    <row r="115" spans="1:3" x14ac:dyDescent="0.25">
      <c r="A115" s="9"/>
      <c r="B115" s="14"/>
      <c r="C115" s="9"/>
    </row>
    <row r="116" spans="1:3" x14ac:dyDescent="0.25">
      <c r="A116" s="9"/>
      <c r="B116" s="17"/>
      <c r="C116" s="9"/>
    </row>
    <row r="117" spans="1:3" x14ac:dyDescent="0.25">
      <c r="A117" s="9"/>
      <c r="B117" s="17"/>
      <c r="C117" s="9"/>
    </row>
    <row r="118" spans="1:3" x14ac:dyDescent="0.25">
      <c r="A118" s="9"/>
      <c r="B118" s="17"/>
      <c r="C118" s="9"/>
    </row>
    <row r="119" spans="1:3" x14ac:dyDescent="0.25">
      <c r="A119" s="9"/>
      <c r="B119" s="14"/>
      <c r="C119" s="9"/>
    </row>
    <row r="120" spans="1:3" x14ac:dyDescent="0.25">
      <c r="A120" s="9"/>
      <c r="B120" s="16"/>
      <c r="C120" s="9"/>
    </row>
    <row r="121" spans="1:3" x14ac:dyDescent="0.25">
      <c r="A121" s="9"/>
      <c r="B121" s="14"/>
      <c r="C121" s="9"/>
    </row>
    <row r="122" spans="1:3" x14ac:dyDescent="0.25">
      <c r="A122" s="9"/>
      <c r="B122" s="17"/>
      <c r="C122" s="9"/>
    </row>
    <row r="123" spans="1:3" x14ac:dyDescent="0.25">
      <c r="A123" s="9"/>
      <c r="B123" s="14"/>
      <c r="C123" s="9"/>
    </row>
    <row r="124" spans="1:3" x14ac:dyDescent="0.25">
      <c r="A124" s="9"/>
      <c r="B124" s="16"/>
      <c r="C124" s="9"/>
    </row>
    <row r="125" spans="1:3" x14ac:dyDescent="0.25">
      <c r="A125" s="9"/>
      <c r="B125" s="16"/>
      <c r="C125" s="9"/>
    </row>
    <row r="126" spans="1:3" x14ac:dyDescent="0.25">
      <c r="A126" s="9"/>
      <c r="B126" s="15"/>
      <c r="C126" s="9"/>
    </row>
    <row r="127" spans="1:3" x14ac:dyDescent="0.25">
      <c r="A127" s="9"/>
      <c r="B127" s="16"/>
      <c r="C127" s="9"/>
    </row>
    <row r="128" spans="1:3" x14ac:dyDescent="0.25">
      <c r="A128" s="9"/>
      <c r="B128" s="12"/>
      <c r="C128" s="9"/>
    </row>
    <row r="129" spans="1:3" x14ac:dyDescent="0.25">
      <c r="A129" s="9"/>
      <c r="B129" s="12"/>
      <c r="C129" s="9"/>
    </row>
    <row r="130" spans="1:3" x14ac:dyDescent="0.25">
      <c r="A130" s="9"/>
      <c r="B130" s="12"/>
      <c r="C130" s="9"/>
    </row>
    <row r="131" spans="1:3" x14ac:dyDescent="0.25">
      <c r="A131" s="9"/>
      <c r="B131" s="12"/>
      <c r="C131" s="9"/>
    </row>
    <row r="132" spans="1:3" ht="16.5" customHeight="1" x14ac:dyDescent="0.25">
      <c r="A132" s="89"/>
      <c r="B132" s="89"/>
      <c r="C132" s="89"/>
    </row>
    <row r="133" spans="1:3" ht="3.75" customHeight="1" x14ac:dyDescent="0.25"/>
    <row r="134" spans="1:3" ht="31.5" customHeight="1" x14ac:dyDescent="0.25">
      <c r="A134" s="89"/>
      <c r="B134" s="89"/>
      <c r="C134" s="11"/>
    </row>
    <row r="135" spans="1:3" x14ac:dyDescent="0.25">
      <c r="A135" s="89"/>
      <c r="B135" s="89"/>
      <c r="C135" s="11"/>
    </row>
    <row r="136" spans="1:3" x14ac:dyDescent="0.25">
      <c r="A136" s="88"/>
      <c r="B136" s="88"/>
      <c r="C136" s="18"/>
    </row>
  </sheetData>
  <mergeCells count="26">
    <mergeCell ref="D2:G2"/>
    <mergeCell ref="D1:G1"/>
    <mergeCell ref="A45:G45"/>
    <mergeCell ref="A3:G3"/>
    <mergeCell ref="A8:G8"/>
    <mergeCell ref="A11:G11"/>
    <mergeCell ref="C5:C6"/>
    <mergeCell ref="B5:B6"/>
    <mergeCell ref="A5:A6"/>
    <mergeCell ref="B74:C74"/>
    <mergeCell ref="A69:B69"/>
    <mergeCell ref="A27:G27"/>
    <mergeCell ref="A61:G61"/>
    <mergeCell ref="A67:G67"/>
    <mergeCell ref="A64:G64"/>
    <mergeCell ref="A52:G52"/>
    <mergeCell ref="A68:B68"/>
    <mergeCell ref="B70:C70"/>
    <mergeCell ref="A72:C72"/>
    <mergeCell ref="A28:A29"/>
    <mergeCell ref="A136:B136"/>
    <mergeCell ref="A135:B135"/>
    <mergeCell ref="A134:B134"/>
    <mergeCell ref="A132:C132"/>
    <mergeCell ref="A94:C94"/>
    <mergeCell ref="B96:C96"/>
  </mergeCells>
  <pageMargins left="0.45866141700000002" right="0.43307086614173201" top="0.74803149606299202" bottom="0.74803149599999996" header="0.31496062992126" footer="0.31496062992126"/>
  <pageSetup paperSize="9" scale="62" orientation="portrait" r:id="rId1"/>
  <headerFooter>
    <oddHeader xml:space="preserve">&amp;C
</oddHeader>
    <oddFooter>&amp;C
&amp;P</oddFooter>
  </headerFooter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Tabelul 14</vt:lpstr>
      <vt:lpstr>'Tabelul 14'!Заголовки_для_печати</vt:lpstr>
      <vt:lpstr>'Tabelul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TOPOR</dc:creator>
  <cp:lastModifiedBy>Russu, Cristina</cp:lastModifiedBy>
  <cp:lastPrinted>2024-11-26T09:54:51Z</cp:lastPrinted>
  <dcterms:created xsi:type="dcterms:W3CDTF">2020-11-25T12:53:02Z</dcterms:created>
  <dcterms:modified xsi:type="dcterms:W3CDTF">2024-11-26T09:54:58Z</dcterms:modified>
</cp:coreProperties>
</file>